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 anual\"/>
    </mc:Choice>
  </mc:AlternateContent>
  <xr:revisionPtr revIDLastSave="0" documentId="13_ncr:1_{DD9D14FC-E0DA-4734-B0CA-C105CB9539E6}" xr6:coauthVersionLast="47" xr6:coauthVersionMax="47" xr10:uidLastSave="{00000000-0000-0000-0000-000000000000}"/>
  <bookViews>
    <workbookView xWindow="28680" yWindow="-120" windowWidth="29040" windowHeight="1572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6" l="1"/>
  <c r="F23" i="6" s="1"/>
  <c r="F29" i="6"/>
  <c r="F9" i="6"/>
  <c r="F5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F53" i="6"/>
  <c r="F43" i="6"/>
  <c r="F33" i="6"/>
  <c r="F13" i="6"/>
  <c r="B13" i="6" l="1"/>
  <c r="C14" i="6" l="1"/>
  <c r="D6" i="5"/>
  <c r="D69" i="6"/>
  <c r="D65" i="6"/>
  <c r="D57" i="6"/>
  <c r="E53" i="6"/>
  <c r="D53" i="6"/>
  <c r="C53" i="6"/>
  <c r="B53" i="6"/>
  <c r="C52" i="6"/>
  <c r="C51" i="6"/>
  <c r="C50" i="6"/>
  <c r="C49" i="6"/>
  <c r="C48" i="6"/>
  <c r="C47" i="6"/>
  <c r="C46" i="6"/>
  <c r="C45" i="6"/>
  <c r="C44" i="6"/>
  <c r="E43" i="6"/>
  <c r="D43" i="6"/>
  <c r="B43" i="6"/>
  <c r="C42" i="6"/>
  <c r="C41" i="6"/>
  <c r="C40" i="6"/>
  <c r="C39" i="6"/>
  <c r="C38" i="6"/>
  <c r="C37" i="6"/>
  <c r="C33" i="6" s="1"/>
  <c r="C36" i="6"/>
  <c r="C35" i="6"/>
  <c r="C34" i="6"/>
  <c r="E33" i="6"/>
  <c r="D33" i="6"/>
  <c r="B33" i="6"/>
  <c r="C32" i="6"/>
  <c r="C31" i="6"/>
  <c r="C30" i="6"/>
  <c r="C29" i="6"/>
  <c r="C28" i="6"/>
  <c r="C27" i="6"/>
  <c r="C26" i="6"/>
  <c r="C25" i="6"/>
  <c r="C24" i="6"/>
  <c r="E23" i="6"/>
  <c r="G23" i="6" s="1"/>
  <c r="D23" i="6"/>
  <c r="B23" i="6"/>
  <c r="C22" i="6"/>
  <c r="C21" i="6"/>
  <c r="C20" i="6"/>
  <c r="C19" i="6"/>
  <c r="C18" i="6"/>
  <c r="C17" i="6"/>
  <c r="C16" i="6"/>
  <c r="C15" i="6"/>
  <c r="E13" i="6"/>
  <c r="D13" i="6"/>
  <c r="C12" i="6"/>
  <c r="C11" i="6"/>
  <c r="C10" i="6"/>
  <c r="C9" i="6"/>
  <c r="C8" i="6"/>
  <c r="C7" i="6"/>
  <c r="C6" i="6"/>
  <c r="E5" i="6"/>
  <c r="G5" i="6" s="1"/>
  <c r="D5" i="6"/>
  <c r="B5" i="6"/>
  <c r="G77" i="6" l="1"/>
  <c r="D77" i="6"/>
  <c r="D6" i="8" s="1"/>
  <c r="F77" i="6"/>
  <c r="E77" i="6"/>
  <c r="E6" i="8" s="1"/>
  <c r="E16" i="8" s="1"/>
  <c r="C43" i="6"/>
  <c r="C23" i="6"/>
  <c r="C13" i="6"/>
  <c r="C5" i="6"/>
  <c r="B77" i="6"/>
  <c r="B6" i="8" s="1"/>
  <c r="B7" i="4" s="1"/>
  <c r="B23" i="5" s="1"/>
  <c r="B16" i="5" s="1"/>
  <c r="B42" i="5" s="1"/>
  <c r="B16" i="8" l="1"/>
  <c r="B16" i="4"/>
  <c r="B38" i="4"/>
  <c r="B52" i="4" s="1"/>
  <c r="F6" i="8"/>
  <c r="F7" i="4" s="1"/>
  <c r="F16" i="4" s="1"/>
  <c r="E7" i="4"/>
  <c r="E38" i="4" s="1"/>
  <c r="E52" i="4" s="1"/>
  <c r="G6" i="8"/>
  <c r="G16" i="8" s="1"/>
  <c r="C77" i="6"/>
  <c r="C6" i="8" s="1"/>
  <c r="C7" i="4" s="1"/>
  <c r="D7" i="4"/>
  <c r="D16" i="8"/>
  <c r="F38" i="4" l="1"/>
  <c r="F52" i="4" s="1"/>
  <c r="F16" i="8"/>
  <c r="F23" i="5"/>
  <c r="F16" i="5" s="1"/>
  <c r="F42" i="5" s="1"/>
  <c r="E23" i="5"/>
  <c r="E16" i="5" s="1"/>
  <c r="E42" i="5" s="1"/>
  <c r="E16" i="4"/>
  <c r="G7" i="4"/>
  <c r="G16" i="4" s="1"/>
  <c r="C16" i="8"/>
  <c r="C23" i="5"/>
  <c r="C16" i="5" s="1"/>
  <c r="C42" i="5" s="1"/>
  <c r="C38" i="4"/>
  <c r="C52" i="4" s="1"/>
  <c r="C16" i="4"/>
  <c r="D23" i="5"/>
  <c r="D16" i="5" s="1"/>
  <c r="D42" i="5" s="1"/>
  <c r="D38" i="4"/>
  <c r="D52" i="4" s="1"/>
  <c r="D16" i="4"/>
  <c r="G38" i="4" l="1"/>
  <c r="G52" i="4" s="1"/>
  <c r="G23" i="5"/>
  <c r="G16" i="5" s="1"/>
  <c r="G42" i="5" s="1"/>
</calcChain>
</file>

<file path=xl/sharedStrings.xml><?xml version="1.0" encoding="utf-8"?>
<sst xmlns="http://schemas.openxmlformats.org/spreadsheetml/2006/main" count="213" uniqueCount="146">
  <si>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</si>
  <si>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</si>
  <si>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</si>
  <si>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</si>
  <si>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</si>
  <si>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</si>
  <si>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</si>
  <si>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</si>
  <si>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</si>
  <si>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</si>
  <si>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</si>
  <si>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</si>
  <si>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</si>
  <si>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</si>
  <si>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</si>
  <si>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</si>
  <si>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</si>
  <si>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</si>
  <si>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</si>
  <si>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</si>
  <si>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</si>
  <si>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</si>
  <si>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</si>
  <si>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</si>
  <si>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</si>
  <si>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</si>
  <si>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</si>
  <si>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</si>
  <si>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</si>
  <si>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</si>
  <si>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</si>
  <si>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</si>
  <si>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</si>
  <si>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</si>
  <si>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</si>
  <si>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</si>
  <si>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</si>
  <si>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</si>
  <si>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</si>
  <si>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</si>
  <si>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</si>
  <si>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</si>
  <si>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</si>
  <si>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</si>
  <si>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</si>
  <si>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</si>
  <si>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</si>
  <si>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</si>
  <si>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</si>
  <si>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</si>
  <si>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</si>
  <si>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</si>
  <si>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</si>
  <si>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</si>
  <si>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</si>
  <si>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</si>
  <si>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</si>
  <si>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</si>
  <si>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</si>
  <si>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</si>
  <si>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</si>
  <si>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</si>
  <si>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</si>
  <si>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</si>
  <si>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</si>
  <si>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</si>
  <si>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</si>
  <si>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</si>
  <si>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</si>
  <si>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</si>
  <si>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</si>
  <si>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</si>
  <si>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</si>
  <si>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</si>
  <si>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</si>
  <si>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</si>
  <si>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</si>
  <si>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</si>
  <si>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</si>
  <si>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</si>
  <si>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</si>
  <si>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</si>
  <si>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</si>
  <si>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</si>
  <si>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</si>
  <si>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</si>
  <si>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</si>
  <si>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</si>
  <si>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</si>
  <si>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</si>
  <si>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</si>
  <si>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</si>
  <si>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</si>
  <si>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</si>
  <si>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</si>
  <si>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</si>
  <si>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</si>
  <si>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</si>
  <si>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</si>
  <si>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</si>
  <si>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</si>
  <si>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</si>
  <si>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</si>
  <si>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</si>
  <si>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</si>
  <si>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</si>
  <si>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</si>
  <si>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</si>
  <si>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</si>
  <si>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</si>
  <si>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</si>
  <si>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</si>
  <si>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</si>
  <si>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</si>
  <si>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</si>
  <si>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</si>
  <si>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</si>
  <si>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</si>
  <si>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</si>
  <si>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</si>
  <si>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</si>
  <si>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</si>
  <si>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</si>
  <si>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</si>
  <si>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</si>
  <si>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</si>
  <si>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</si>
  <si>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</si>
  <si>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</si>
  <si>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</si>
  <si>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</si>
  <si>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</si>
  <si>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</si>
  <si>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</si>
  <si>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Coordinación de la Política de Gobierno</t>
  </si>
  <si>
    <t>DIRECCION GENERAL DE EGERESOS DEL MUNICIPIO DE LEON</t>
  </si>
  <si>
    <t>Instituto Municipal de las Mujeres
Estado Analítico del Ejercicio del Presupuesto de Egresos
Clasificación Administrativa
Del 01 de enero de 2024 al 30 de Junio de 2024</t>
  </si>
  <si>
    <t>Gobierno (Federal/Estatal/Municipal) de __________________________
Estado Analítico del Ejercicio del Presupuesto de Egresos
Clasificación Administrativa
Del 01 de enero de 2024 al 30 de Junio de 2024</t>
  </si>
  <si>
    <t>__________________________________</t>
  </si>
  <si>
    <t>"ENCARGADO DE CUENTA PUBLICA
JOSE GERARDO PRIEGO ESPARZA"</t>
  </si>
  <si>
    <t>Bajo protesta de decir verdad declaramos que los Estados Financieros y sus notas, son razonablemente correctos y son responsabilidad del emisor.</t>
  </si>
  <si>
    <t>"DIRECTORA ADMINISTRATIVA
CLAUDIA ANGÉLICA DURAN HERNÁNDEZ"</t>
  </si>
  <si>
    <t>Nombre del ente público
Estado Analítico del Ejercicio del Presupuesto de Egresos
Clasificación Económica (por Tipo de Gasto)
Del 01 de enero de 2024 al 31 de Diciembre de 2024</t>
  </si>
  <si>
    <t>Instituto Municipal de las Mujeres
Estado Analítico del Ejercicio del Presupuesto de Egresos
Clasificación Administrativa
Del 01 de enero de 2024 al 31 de Diciembre 2024</t>
  </si>
  <si>
    <t>Instituto Municipal de las Mujeres
Estado Analítico del Ejercicio del Presupuesto de Egresos
Clasificación Funcional (Finalidad y Función)
Del 01 de enero de 2024 al 31 de diciembre de 2024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</si>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</sst>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00"/>
    <numFmt numFmtId="166" formatCode="_-* #,##0.00_-;\-* #,##0.00_-;_-* &quot;-&quot;??_-;_-@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7" fillId="0" borderId="15" xfId="0" applyNumberFormat="1" applyFont="1" applyBorder="1"/>
    <xf numFmtId="4" fontId="8" fillId="0" borderId="16" xfId="0" applyNumberFormat="1" applyFont="1" applyBorder="1"/>
    <xf numFmtId="4" fontId="7" fillId="0" borderId="16" xfId="0" applyNumberFormat="1" applyFont="1" applyBorder="1"/>
    <xf numFmtId="165" fontId="7" fillId="0" borderId="16" xfId="0" applyNumberFormat="1" applyFont="1" applyBorder="1"/>
    <xf numFmtId="166" fontId="8" fillId="0" borderId="16" xfId="0" applyNumberFormat="1" applyFont="1" applyBorder="1"/>
    <xf numFmtId="4" fontId="8" fillId="0" borderId="17" xfId="0" applyNumberFormat="1" applyFont="1" applyBorder="1"/>
    <xf numFmtId="4" fontId="8" fillId="0" borderId="18" xfId="0" applyNumberFormat="1" applyFont="1" applyBorder="1"/>
    <xf numFmtId="4" fontId="7" fillId="0" borderId="17" xfId="0" applyNumberFormat="1" applyFont="1" applyBorder="1"/>
    <xf numFmtId="4" fontId="6" fillId="0" borderId="14" xfId="0" applyNumberFormat="1" applyFont="1" applyBorder="1" applyProtection="1">
      <protection locked="0"/>
    </xf>
    <xf numFmtId="0" fontId="8" fillId="0" borderId="0" xfId="0" applyFont="1" applyAlignment="1">
      <alignment vertical="top" wrapText="1"/>
    </xf>
    <xf numFmtId="0" fontId="9" fillId="0" borderId="0" xfId="0" applyFont="1"/>
    <xf numFmtId="4" fontId="8" fillId="0" borderId="0" xfId="0" applyNumberFormat="1" applyFont="1" applyAlignment="1">
      <alignment vertical="top" wrapText="1"/>
    </xf>
    <xf numFmtId="0" fontId="0" fillId="0" borderId="5" xfId="0" applyBorder="1" applyProtection="1">
      <protection locked="0"/>
    </xf>
    <xf numFmtId="4" fontId="8" fillId="0" borderId="5" xfId="0" applyNumberFormat="1" applyFont="1" applyBorder="1" applyAlignment="1">
      <alignment vertical="top"/>
    </xf>
    <xf numFmtId="4" fontId="0" fillId="0" borderId="0" xfId="0" applyNumberFormat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top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showGridLines="0" zoomScaleNormal="100" workbookViewId="0">
      <selection sqref="A1:G85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9" width="12" style="1"/>
    <col min="10" max="10" width="12.7109375" style="1" bestFit="1" customWidth="1"/>
    <col min="11" max="16384" width="12" style="1"/>
  </cols>
  <sheetData>
    <row r="1" spans="1:10" ht="45" customHeight="1" x14ac:dyDescent="0.2">
      <c r="A1" s="57" t="s">
        <v>145</v>
      </c>
      <c r="B1" s="58"/>
      <c r="C1" s="58"/>
      <c r="D1" s="58"/>
      <c r="E1" s="58"/>
      <c r="F1" s="58"/>
      <c r="G1" s="59"/>
    </row>
    <row r="2" spans="1:10" x14ac:dyDescent="0.2">
      <c r="A2" s="24"/>
      <c r="B2" s="27" t="s">
        <v>0</v>
      </c>
      <c r="C2" s="28"/>
      <c r="D2" s="28"/>
      <c r="E2" s="28"/>
      <c r="F2" s="29"/>
      <c r="G2" s="60" t="s">
        <v>7</v>
      </c>
    </row>
    <row r="3" spans="1:10" ht="24.9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1"/>
    </row>
    <row r="4" spans="1:10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10" x14ac:dyDescent="0.2">
      <c r="A5" s="41" t="s">
        <v>10</v>
      </c>
      <c r="B5" s="42">
        <f t="shared" ref="B5:E5" si="0">+SUM(B6:B12)</f>
        <v>38430870.04377798</v>
      </c>
      <c r="C5" s="42">
        <f t="shared" si="0"/>
        <v>0.9862220217473805</v>
      </c>
      <c r="D5" s="42">
        <f t="shared" si="0"/>
        <v>38430871.030000001</v>
      </c>
      <c r="E5" s="42">
        <f t="shared" si="0"/>
        <v>31427306.620000005</v>
      </c>
      <c r="F5" s="42">
        <f t="shared" ref="F5" si="1">+SUM(F6:F12)</f>
        <v>30519187.359999999</v>
      </c>
      <c r="G5" s="42">
        <f t="shared" ref="G5:G52" si="2">+D5-E5</f>
        <v>7003564.4099999964</v>
      </c>
      <c r="J5" s="56"/>
    </row>
    <row r="6" spans="1:10" x14ac:dyDescent="0.2">
      <c r="A6" s="38" t="s">
        <v>11</v>
      </c>
      <c r="B6" s="43">
        <v>21558835.312263116</v>
      </c>
      <c r="C6" s="43">
        <f>+D6-B6</f>
        <v>-3196516.1322631165</v>
      </c>
      <c r="D6" s="43">
        <v>18362319.18</v>
      </c>
      <c r="E6" s="43">
        <v>17413003.66</v>
      </c>
      <c r="F6" s="43">
        <v>17215472.52</v>
      </c>
      <c r="G6" s="43">
        <f t="shared" si="2"/>
        <v>949315.51999999955</v>
      </c>
      <c r="I6" s="56"/>
      <c r="J6" s="56"/>
    </row>
    <row r="7" spans="1:10" x14ac:dyDescent="0.2">
      <c r="A7" s="38" t="s">
        <v>12</v>
      </c>
      <c r="B7" s="43">
        <v>0</v>
      </c>
      <c r="C7" s="43">
        <f t="shared" ref="C7:C52" si="3">+D7-B7</f>
        <v>0</v>
      </c>
      <c r="D7" s="43">
        <v>0</v>
      </c>
      <c r="E7" s="43">
        <v>0</v>
      </c>
      <c r="F7" s="43">
        <v>0</v>
      </c>
      <c r="G7" s="43">
        <f t="shared" si="2"/>
        <v>0</v>
      </c>
      <c r="I7" s="56"/>
      <c r="J7" s="56"/>
    </row>
    <row r="8" spans="1:10" x14ac:dyDescent="0.2">
      <c r="A8" s="38" t="s">
        <v>13</v>
      </c>
      <c r="B8" s="43">
        <v>3994739.2779934225</v>
      </c>
      <c r="C8" s="43">
        <f t="shared" si="3"/>
        <v>496517.13200657768</v>
      </c>
      <c r="D8" s="43">
        <v>4491256.41</v>
      </c>
      <c r="E8" s="43">
        <v>3903943.53</v>
      </c>
      <c r="F8" s="43">
        <v>3652040.5799999996</v>
      </c>
      <c r="G8" s="43">
        <f t="shared" si="2"/>
        <v>587312.88000000035</v>
      </c>
      <c r="I8" s="56"/>
      <c r="J8" s="56"/>
    </row>
    <row r="9" spans="1:10" x14ac:dyDescent="0.2">
      <c r="A9" s="38" t="s">
        <v>14</v>
      </c>
      <c r="B9" s="43">
        <v>7056523.804049395</v>
      </c>
      <c r="C9" s="43">
        <f t="shared" si="3"/>
        <v>-1.4049394987523556E-2</v>
      </c>
      <c r="D9" s="43">
        <v>7056523.79</v>
      </c>
      <c r="E9" s="43">
        <v>4363779.28</v>
      </c>
      <c r="F9" s="43">
        <f>3653191.56+251902.55</f>
        <v>3905094.11</v>
      </c>
      <c r="G9" s="43">
        <f t="shared" si="2"/>
        <v>2692744.51</v>
      </c>
      <c r="I9" s="56"/>
      <c r="J9" s="56"/>
    </row>
    <row r="10" spans="1:10" x14ac:dyDescent="0.2">
      <c r="A10" s="38" t="s">
        <v>15</v>
      </c>
      <c r="B10" s="43">
        <v>5820771.6494720448</v>
      </c>
      <c r="C10" s="43">
        <f t="shared" si="3"/>
        <v>2700000.0005279556</v>
      </c>
      <c r="D10" s="43">
        <v>8520771.6500000004</v>
      </c>
      <c r="E10" s="43">
        <v>5746580.1500000004</v>
      </c>
      <c r="F10" s="43">
        <v>5746580.1500000004</v>
      </c>
      <c r="G10" s="43">
        <f t="shared" si="2"/>
        <v>2774191.5</v>
      </c>
      <c r="I10" s="56"/>
      <c r="J10" s="56"/>
    </row>
    <row r="11" spans="1:10" x14ac:dyDescent="0.2">
      <c r="A11" s="38" t="s">
        <v>16</v>
      </c>
      <c r="B11" s="43">
        <v>0</v>
      </c>
      <c r="C11" s="43">
        <f t="shared" si="3"/>
        <v>0</v>
      </c>
      <c r="D11" s="43">
        <v>0</v>
      </c>
      <c r="E11" s="43">
        <v>0</v>
      </c>
      <c r="F11" s="43">
        <v>0</v>
      </c>
      <c r="G11" s="43">
        <f t="shared" si="2"/>
        <v>0</v>
      </c>
      <c r="J11" s="56"/>
    </row>
    <row r="12" spans="1:10" x14ac:dyDescent="0.2">
      <c r="A12" s="38" t="s">
        <v>17</v>
      </c>
      <c r="B12" s="43">
        <v>0</v>
      </c>
      <c r="C12" s="43">
        <f t="shared" si="3"/>
        <v>0</v>
      </c>
      <c r="D12" s="43">
        <v>0</v>
      </c>
      <c r="E12" s="43">
        <v>0</v>
      </c>
      <c r="F12" s="43">
        <v>0</v>
      </c>
      <c r="G12" s="43">
        <f t="shared" si="2"/>
        <v>0</v>
      </c>
      <c r="J12" s="56"/>
    </row>
    <row r="13" spans="1:10" x14ac:dyDescent="0.2">
      <c r="A13" s="41" t="s">
        <v>131</v>
      </c>
      <c r="B13" s="44">
        <f t="shared" ref="B13:E13" si="4">+SUM(B14:B22)</f>
        <v>1272862.0185919998</v>
      </c>
      <c r="C13" s="44">
        <f t="shared" si="4"/>
        <v>13000.000000000146</v>
      </c>
      <c r="D13" s="44">
        <f t="shared" si="4"/>
        <v>1285862.018592</v>
      </c>
      <c r="E13" s="44">
        <f t="shared" si="4"/>
        <v>884962.95</v>
      </c>
      <c r="F13" s="44">
        <f t="shared" ref="F13" si="5">+SUM(F14:F22)</f>
        <v>884962.95</v>
      </c>
      <c r="G13" s="44">
        <f t="shared" si="2"/>
        <v>400899.06859200005</v>
      </c>
      <c r="J13" s="56"/>
    </row>
    <row r="14" spans="1:10" x14ac:dyDescent="0.2">
      <c r="A14" s="38" t="s">
        <v>18</v>
      </c>
      <c r="B14" s="43">
        <v>590968.79999999993</v>
      </c>
      <c r="C14" s="43">
        <f t="shared" si="3"/>
        <v>-13999.999999999884</v>
      </c>
      <c r="D14" s="43">
        <v>576968.80000000005</v>
      </c>
      <c r="E14" s="43">
        <v>491955.39</v>
      </c>
      <c r="F14" s="43">
        <v>491955.39</v>
      </c>
      <c r="G14" s="43">
        <f t="shared" si="2"/>
        <v>85013.410000000033</v>
      </c>
      <c r="J14" s="56"/>
    </row>
    <row r="15" spans="1:10" x14ac:dyDescent="0.2">
      <c r="A15" s="38" t="s">
        <v>19</v>
      </c>
      <c r="B15" s="43">
        <v>31226.703199999996</v>
      </c>
      <c r="C15" s="43">
        <f t="shared" si="3"/>
        <v>75000</v>
      </c>
      <c r="D15" s="43">
        <v>106226.70319999999</v>
      </c>
      <c r="E15" s="43">
        <v>79729.37</v>
      </c>
      <c r="F15" s="43">
        <v>79729.37</v>
      </c>
      <c r="G15" s="43">
        <f t="shared" si="2"/>
        <v>26497.333199999994</v>
      </c>
      <c r="J15" s="56"/>
    </row>
    <row r="16" spans="1:10" x14ac:dyDescent="0.2">
      <c r="A16" s="38" t="s">
        <v>20</v>
      </c>
      <c r="B16" s="43">
        <v>0</v>
      </c>
      <c r="C16" s="43">
        <f t="shared" si="3"/>
        <v>0</v>
      </c>
      <c r="D16" s="43">
        <v>0</v>
      </c>
      <c r="E16" s="43">
        <v>0</v>
      </c>
      <c r="F16" s="43">
        <v>0</v>
      </c>
      <c r="G16" s="43">
        <f t="shared" si="2"/>
        <v>0</v>
      </c>
      <c r="J16" s="56"/>
    </row>
    <row r="17" spans="1:10" x14ac:dyDescent="0.2">
      <c r="A17" s="38" t="s">
        <v>21</v>
      </c>
      <c r="B17" s="43">
        <v>10008.6</v>
      </c>
      <c r="C17" s="43">
        <f t="shared" si="3"/>
        <v>22312.28</v>
      </c>
      <c r="D17" s="43">
        <v>32320.879999999997</v>
      </c>
      <c r="E17" s="43">
        <v>29917.629999999997</v>
      </c>
      <c r="F17" s="43">
        <v>29917.629999999997</v>
      </c>
      <c r="G17" s="43">
        <f t="shared" si="2"/>
        <v>2403.25</v>
      </c>
      <c r="J17" s="56"/>
    </row>
    <row r="18" spans="1:10" x14ac:dyDescent="0.2">
      <c r="A18" s="38" t="s">
        <v>22</v>
      </c>
      <c r="B18" s="43">
        <v>18748.399999999998</v>
      </c>
      <c r="C18" s="43">
        <f t="shared" si="3"/>
        <v>9900.0000000000036</v>
      </c>
      <c r="D18" s="43">
        <v>28648.400000000001</v>
      </c>
      <c r="E18" s="43">
        <v>24662.22</v>
      </c>
      <c r="F18" s="43">
        <v>24662.22</v>
      </c>
      <c r="G18" s="43">
        <f t="shared" si="2"/>
        <v>3986.1800000000003</v>
      </c>
      <c r="J18" s="56"/>
    </row>
    <row r="19" spans="1:10" x14ac:dyDescent="0.2">
      <c r="A19" s="38" t="s">
        <v>23</v>
      </c>
      <c r="B19" s="43">
        <v>287999.97359999997</v>
      </c>
      <c r="C19" s="43">
        <f t="shared" si="3"/>
        <v>-59999.999999999971</v>
      </c>
      <c r="D19" s="43">
        <v>227999.9736</v>
      </c>
      <c r="E19" s="43">
        <v>184846.81</v>
      </c>
      <c r="F19" s="43">
        <v>184846.81</v>
      </c>
      <c r="G19" s="43">
        <f t="shared" si="2"/>
        <v>43153.1636</v>
      </c>
      <c r="J19" s="56"/>
    </row>
    <row r="20" spans="1:10" x14ac:dyDescent="0.2">
      <c r="A20" s="38" t="s">
        <v>24</v>
      </c>
      <c r="B20" s="43">
        <v>117805.5</v>
      </c>
      <c r="C20" s="43">
        <f t="shared" si="3"/>
        <v>0</v>
      </c>
      <c r="D20" s="43">
        <v>117805.5</v>
      </c>
      <c r="E20" s="43">
        <v>51642.159999999996</v>
      </c>
      <c r="F20" s="43">
        <v>51642.159999999996</v>
      </c>
      <c r="G20" s="43">
        <f t="shared" si="2"/>
        <v>66163.34</v>
      </c>
      <c r="J20" s="56"/>
    </row>
    <row r="21" spans="1:10" x14ac:dyDescent="0.2">
      <c r="A21" s="38" t="s">
        <v>25</v>
      </c>
      <c r="B21" s="43">
        <v>0</v>
      </c>
      <c r="C21" s="43">
        <f t="shared" si="3"/>
        <v>0</v>
      </c>
      <c r="D21" s="43">
        <v>0</v>
      </c>
      <c r="E21" s="43">
        <v>0</v>
      </c>
      <c r="F21" s="43">
        <v>0</v>
      </c>
      <c r="G21" s="43">
        <f t="shared" si="2"/>
        <v>0</v>
      </c>
      <c r="J21" s="56"/>
    </row>
    <row r="22" spans="1:10" x14ac:dyDescent="0.2">
      <c r="A22" s="38" t="s">
        <v>26</v>
      </c>
      <c r="B22" s="43">
        <v>216104.041792</v>
      </c>
      <c r="C22" s="43">
        <f t="shared" si="3"/>
        <v>-20212.28</v>
      </c>
      <c r="D22" s="43">
        <v>195891.761792</v>
      </c>
      <c r="E22" s="43">
        <v>22209.370000000003</v>
      </c>
      <c r="F22" s="43">
        <v>22209.370000000003</v>
      </c>
      <c r="G22" s="43">
        <f t="shared" si="2"/>
        <v>173682.39179200001</v>
      </c>
      <c r="J22" s="56"/>
    </row>
    <row r="23" spans="1:10" x14ac:dyDescent="0.2">
      <c r="A23" s="41" t="s">
        <v>27</v>
      </c>
      <c r="B23" s="45">
        <f t="shared" ref="B23:E23" si="6">+SUM(B24:B32)</f>
        <v>10208915.93</v>
      </c>
      <c r="C23" s="44">
        <f t="shared" si="6"/>
        <v>504077.7000000003</v>
      </c>
      <c r="D23" s="45">
        <f t="shared" si="6"/>
        <v>10712993.630000001</v>
      </c>
      <c r="E23" s="45">
        <f t="shared" si="6"/>
        <v>9337584.7699999996</v>
      </c>
      <c r="F23" s="45">
        <f t="shared" ref="F23" si="7">+SUM(F24:F32)</f>
        <v>9208937.5599999987</v>
      </c>
      <c r="G23" s="45">
        <f t="shared" si="2"/>
        <v>1375408.8600000013</v>
      </c>
      <c r="J23" s="56"/>
    </row>
    <row r="24" spans="1:10" x14ac:dyDescent="0.2">
      <c r="A24" s="38" t="s">
        <v>28</v>
      </c>
      <c r="B24" s="43">
        <v>411205</v>
      </c>
      <c r="C24" s="43">
        <f t="shared" si="3"/>
        <v>20980</v>
      </c>
      <c r="D24" s="43">
        <v>432185</v>
      </c>
      <c r="E24" s="43">
        <v>330687.98</v>
      </c>
      <c r="F24" s="43">
        <v>330687.98</v>
      </c>
      <c r="G24" s="43">
        <f t="shared" si="2"/>
        <v>101497.02000000002</v>
      </c>
      <c r="J24" s="56"/>
    </row>
    <row r="25" spans="1:10" x14ac:dyDescent="0.2">
      <c r="A25" s="38" t="s">
        <v>29</v>
      </c>
      <c r="B25" s="43">
        <v>41468.44</v>
      </c>
      <c r="C25" s="43">
        <f t="shared" si="3"/>
        <v>133953.95000000001</v>
      </c>
      <c r="D25" s="43">
        <v>175422.39</v>
      </c>
      <c r="E25" s="43">
        <v>156707.41999999998</v>
      </c>
      <c r="F25" s="43">
        <v>156707.41999999998</v>
      </c>
      <c r="G25" s="43">
        <f t="shared" si="2"/>
        <v>18714.97000000003</v>
      </c>
      <c r="J25" s="56"/>
    </row>
    <row r="26" spans="1:10" x14ac:dyDescent="0.2">
      <c r="A26" s="38" t="s">
        <v>30</v>
      </c>
      <c r="B26" s="43">
        <v>3201595.54</v>
      </c>
      <c r="C26" s="43">
        <f t="shared" si="3"/>
        <v>344021.74999999953</v>
      </c>
      <c r="D26" s="43">
        <v>3545617.2899999996</v>
      </c>
      <c r="E26" s="43">
        <v>3017567.23</v>
      </c>
      <c r="F26" s="43">
        <f>+E26</f>
        <v>3017567.23</v>
      </c>
      <c r="G26" s="43">
        <f t="shared" si="2"/>
        <v>528050.05999999959</v>
      </c>
      <c r="J26" s="56"/>
    </row>
    <row r="27" spans="1:10" x14ac:dyDescent="0.2">
      <c r="A27" s="38" t="s">
        <v>31</v>
      </c>
      <c r="B27" s="43">
        <v>303437.69</v>
      </c>
      <c r="C27" s="43">
        <f t="shared" si="3"/>
        <v>-90509</v>
      </c>
      <c r="D27" s="43">
        <v>212928.69</v>
      </c>
      <c r="E27" s="43">
        <v>199706.51</v>
      </c>
      <c r="F27" s="43">
        <v>199706.51</v>
      </c>
      <c r="G27" s="43">
        <f t="shared" si="2"/>
        <v>13222.179999999993</v>
      </c>
      <c r="J27" s="56"/>
    </row>
    <row r="28" spans="1:10" x14ac:dyDescent="0.2">
      <c r="A28" s="38" t="s">
        <v>32</v>
      </c>
      <c r="B28" s="43">
        <v>1548273.6600000001</v>
      </c>
      <c r="C28" s="43">
        <f t="shared" si="3"/>
        <v>39339.939999999944</v>
      </c>
      <c r="D28" s="43">
        <v>1587613.6</v>
      </c>
      <c r="E28" s="43">
        <v>1476332.65</v>
      </c>
      <c r="F28" s="43">
        <v>1476332.65</v>
      </c>
      <c r="G28" s="43">
        <f t="shared" si="2"/>
        <v>111280.95000000019</v>
      </c>
      <c r="J28" s="56"/>
    </row>
    <row r="29" spans="1:10" x14ac:dyDescent="0.2">
      <c r="A29" s="38" t="s">
        <v>33</v>
      </c>
      <c r="B29" s="43">
        <v>114476.87999999971</v>
      </c>
      <c r="C29" s="43">
        <f t="shared" si="3"/>
        <v>9757.2000000002881</v>
      </c>
      <c r="D29" s="43">
        <v>124234.08</v>
      </c>
      <c r="E29" s="43">
        <v>113678.08</v>
      </c>
      <c r="F29" s="43">
        <f>+E29</f>
        <v>113678.08</v>
      </c>
      <c r="G29" s="43">
        <f t="shared" si="2"/>
        <v>10556</v>
      </c>
      <c r="J29" s="56"/>
    </row>
    <row r="30" spans="1:10" x14ac:dyDescent="0.2">
      <c r="A30" s="38" t="s">
        <v>34</v>
      </c>
      <c r="B30" s="43">
        <v>61000</v>
      </c>
      <c r="C30" s="43">
        <f t="shared" si="3"/>
        <v>-16533.080000000002</v>
      </c>
      <c r="D30" s="43">
        <v>44466.92</v>
      </c>
      <c r="E30" s="43">
        <v>22984.629999999997</v>
      </c>
      <c r="F30" s="43">
        <v>22984.629999999997</v>
      </c>
      <c r="G30" s="43">
        <f t="shared" si="2"/>
        <v>21482.29</v>
      </c>
      <c r="J30" s="56"/>
    </row>
    <row r="31" spans="1:10" x14ac:dyDescent="0.2">
      <c r="A31" s="38" t="s">
        <v>35</v>
      </c>
      <c r="B31" s="43">
        <v>657178.84</v>
      </c>
      <c r="C31" s="43">
        <f t="shared" si="3"/>
        <v>-89.999999999883585</v>
      </c>
      <c r="D31" s="43">
        <v>657088.84000000008</v>
      </c>
      <c r="E31" s="43">
        <v>479463.74</v>
      </c>
      <c r="F31" s="43">
        <v>479463.74</v>
      </c>
      <c r="G31" s="43">
        <f t="shared" si="2"/>
        <v>177625.10000000009</v>
      </c>
      <c r="J31" s="56"/>
    </row>
    <row r="32" spans="1:10" x14ac:dyDescent="0.2">
      <c r="A32" s="38" t="s">
        <v>36</v>
      </c>
      <c r="B32" s="43">
        <v>3870279.88</v>
      </c>
      <c r="C32" s="43">
        <f t="shared" si="3"/>
        <v>63156.94000000041</v>
      </c>
      <c r="D32" s="43">
        <v>3933436.8200000003</v>
      </c>
      <c r="E32" s="43">
        <v>3540456.53</v>
      </c>
      <c r="F32" s="43">
        <v>3411809.32</v>
      </c>
      <c r="G32" s="43">
        <f t="shared" si="2"/>
        <v>392980.2900000005</v>
      </c>
      <c r="J32" s="56"/>
    </row>
    <row r="33" spans="1:10" x14ac:dyDescent="0.2">
      <c r="A33" s="41" t="s">
        <v>132</v>
      </c>
      <c r="B33" s="44">
        <f t="shared" ref="B33:E33" si="8">+SUM(B34:B42)</f>
        <v>8791200</v>
      </c>
      <c r="C33" s="44">
        <f t="shared" si="8"/>
        <v>1561725.4000000004</v>
      </c>
      <c r="D33" s="44">
        <f t="shared" si="8"/>
        <v>10352925.4</v>
      </c>
      <c r="E33" s="44">
        <f t="shared" si="8"/>
        <v>8577271.2100000009</v>
      </c>
      <c r="F33" s="44">
        <f t="shared" ref="F33" si="9">+SUM(F34:F42)</f>
        <v>6327410.0200000014</v>
      </c>
      <c r="G33" s="44">
        <f t="shared" si="2"/>
        <v>1775654.1899999995</v>
      </c>
      <c r="J33" s="56"/>
    </row>
    <row r="34" spans="1:10" x14ac:dyDescent="0.2">
      <c r="A34" s="38" t="s">
        <v>37</v>
      </c>
      <c r="B34" s="43">
        <v>0</v>
      </c>
      <c r="C34" s="43">
        <f t="shared" si="3"/>
        <v>0</v>
      </c>
      <c r="D34" s="43">
        <v>0</v>
      </c>
      <c r="E34" s="43">
        <v>0</v>
      </c>
      <c r="F34" s="43">
        <v>0</v>
      </c>
      <c r="G34" s="43">
        <f t="shared" si="2"/>
        <v>0</v>
      </c>
      <c r="J34" s="56"/>
    </row>
    <row r="35" spans="1:10" x14ac:dyDescent="0.2">
      <c r="A35" s="38" t="s">
        <v>38</v>
      </c>
      <c r="B35" s="43">
        <v>0</v>
      </c>
      <c r="C35" s="43">
        <f t="shared" si="3"/>
        <v>0</v>
      </c>
      <c r="D35" s="43">
        <v>0</v>
      </c>
      <c r="E35" s="43">
        <v>0</v>
      </c>
      <c r="F35" s="43">
        <v>0</v>
      </c>
      <c r="G35" s="43">
        <f t="shared" si="2"/>
        <v>0</v>
      </c>
      <c r="J35" s="56"/>
    </row>
    <row r="36" spans="1:10" x14ac:dyDescent="0.2">
      <c r="A36" s="38" t="s">
        <v>39</v>
      </c>
      <c r="B36" s="43">
        <v>0</v>
      </c>
      <c r="C36" s="43">
        <f t="shared" si="3"/>
        <v>0</v>
      </c>
      <c r="D36" s="43">
        <v>0</v>
      </c>
      <c r="E36" s="43">
        <v>0</v>
      </c>
      <c r="F36" s="43">
        <v>0</v>
      </c>
      <c r="G36" s="43">
        <f t="shared" si="2"/>
        <v>0</v>
      </c>
      <c r="J36" s="56"/>
    </row>
    <row r="37" spans="1:10" x14ac:dyDescent="0.2">
      <c r="A37" s="38" t="s">
        <v>40</v>
      </c>
      <c r="B37" s="43">
        <v>8791200</v>
      </c>
      <c r="C37" s="43">
        <f t="shared" si="3"/>
        <v>1561725.4000000004</v>
      </c>
      <c r="D37" s="43">
        <v>10352925.4</v>
      </c>
      <c r="E37" s="43">
        <v>8577271.2100000009</v>
      </c>
      <c r="F37" s="43">
        <v>6327410.0200000014</v>
      </c>
      <c r="G37" s="43">
        <f t="shared" si="2"/>
        <v>1775654.1899999995</v>
      </c>
      <c r="J37" s="56"/>
    </row>
    <row r="38" spans="1:10" x14ac:dyDescent="0.2">
      <c r="A38" s="38" t="s">
        <v>41</v>
      </c>
      <c r="B38" s="43">
        <v>0</v>
      </c>
      <c r="C38" s="43">
        <f t="shared" si="3"/>
        <v>0</v>
      </c>
      <c r="D38" s="43">
        <v>0</v>
      </c>
      <c r="E38" s="43">
        <v>0</v>
      </c>
      <c r="F38" s="43">
        <v>0</v>
      </c>
      <c r="G38" s="43">
        <f t="shared" si="2"/>
        <v>0</v>
      </c>
      <c r="J38" s="56"/>
    </row>
    <row r="39" spans="1:10" x14ac:dyDescent="0.2">
      <c r="A39" s="38" t="s">
        <v>42</v>
      </c>
      <c r="B39" s="43">
        <v>0</v>
      </c>
      <c r="C39" s="43">
        <f t="shared" si="3"/>
        <v>0</v>
      </c>
      <c r="D39" s="43">
        <v>0</v>
      </c>
      <c r="E39" s="43">
        <v>0</v>
      </c>
      <c r="F39" s="43">
        <v>0</v>
      </c>
      <c r="G39" s="43">
        <f t="shared" si="2"/>
        <v>0</v>
      </c>
      <c r="J39" s="56"/>
    </row>
    <row r="40" spans="1:10" x14ac:dyDescent="0.2">
      <c r="A40" s="38" t="s">
        <v>43</v>
      </c>
      <c r="B40" s="43">
        <v>0</v>
      </c>
      <c r="C40" s="43">
        <f t="shared" si="3"/>
        <v>0</v>
      </c>
      <c r="D40" s="43">
        <v>0</v>
      </c>
      <c r="E40" s="43">
        <v>0</v>
      </c>
      <c r="F40" s="43">
        <v>0</v>
      </c>
      <c r="G40" s="43">
        <f t="shared" si="2"/>
        <v>0</v>
      </c>
      <c r="J40" s="56"/>
    </row>
    <row r="41" spans="1:10" x14ac:dyDescent="0.2">
      <c r="A41" s="38" t="s">
        <v>44</v>
      </c>
      <c r="B41" s="43">
        <v>0</v>
      </c>
      <c r="C41" s="43">
        <f t="shared" si="3"/>
        <v>0</v>
      </c>
      <c r="D41" s="43">
        <v>0</v>
      </c>
      <c r="E41" s="43">
        <v>0</v>
      </c>
      <c r="F41" s="43">
        <v>0</v>
      </c>
      <c r="G41" s="43">
        <f t="shared" si="2"/>
        <v>0</v>
      </c>
      <c r="J41" s="56"/>
    </row>
    <row r="42" spans="1:10" x14ac:dyDescent="0.2">
      <c r="A42" s="38" t="s">
        <v>45</v>
      </c>
      <c r="B42" s="43">
        <v>0</v>
      </c>
      <c r="C42" s="43">
        <f t="shared" si="3"/>
        <v>0</v>
      </c>
      <c r="D42" s="43">
        <v>0</v>
      </c>
      <c r="E42" s="43">
        <v>0</v>
      </c>
      <c r="F42" s="43">
        <v>0</v>
      </c>
      <c r="G42" s="43">
        <f t="shared" si="2"/>
        <v>0</v>
      </c>
      <c r="J42" s="56"/>
    </row>
    <row r="43" spans="1:10" x14ac:dyDescent="0.2">
      <c r="A43" s="41" t="s">
        <v>133</v>
      </c>
      <c r="B43" s="44">
        <f t="shared" ref="B43:E43" si="10">+SUM(B44:B52)</f>
        <v>1089883.1100000001</v>
      </c>
      <c r="C43" s="44">
        <f t="shared" si="10"/>
        <v>0</v>
      </c>
      <c r="D43" s="44">
        <f t="shared" si="10"/>
        <v>1089883.1100000001</v>
      </c>
      <c r="E43" s="44">
        <f t="shared" si="10"/>
        <v>930122.18079999986</v>
      </c>
      <c r="F43" s="44">
        <f t="shared" ref="F43" si="11">+SUM(F44:F52)</f>
        <v>930122.18079999986</v>
      </c>
      <c r="G43" s="44">
        <f t="shared" si="2"/>
        <v>159760.92920000025</v>
      </c>
      <c r="J43" s="56"/>
    </row>
    <row r="44" spans="1:10" x14ac:dyDescent="0.2">
      <c r="A44" s="38" t="s">
        <v>46</v>
      </c>
      <c r="B44" s="43">
        <v>360413.31</v>
      </c>
      <c r="C44" s="43">
        <f t="shared" si="3"/>
        <v>-18036.520000000019</v>
      </c>
      <c r="D44" s="46">
        <v>342376.79</v>
      </c>
      <c r="E44" s="43">
        <v>339422.64079999999</v>
      </c>
      <c r="F44" s="43">
        <v>339422.64079999999</v>
      </c>
      <c r="G44" s="43">
        <f t="shared" si="2"/>
        <v>2954.1491999999853</v>
      </c>
      <c r="J44" s="56"/>
    </row>
    <row r="45" spans="1:10" x14ac:dyDescent="0.2">
      <c r="A45" s="38" t="s">
        <v>47</v>
      </c>
      <c r="B45" s="43">
        <v>0</v>
      </c>
      <c r="C45" s="43">
        <f t="shared" si="3"/>
        <v>0</v>
      </c>
      <c r="D45" s="43">
        <v>0</v>
      </c>
      <c r="E45" s="43">
        <v>0</v>
      </c>
      <c r="F45" s="43">
        <v>0</v>
      </c>
      <c r="G45" s="43">
        <f t="shared" si="2"/>
        <v>0</v>
      </c>
      <c r="J45" s="56"/>
    </row>
    <row r="46" spans="1:10" x14ac:dyDescent="0.2">
      <c r="A46" s="38" t="s">
        <v>48</v>
      </c>
      <c r="B46" s="43">
        <v>0</v>
      </c>
      <c r="C46" s="43">
        <f t="shared" si="3"/>
        <v>0</v>
      </c>
      <c r="D46" s="43">
        <v>0</v>
      </c>
      <c r="E46" s="43">
        <v>0</v>
      </c>
      <c r="F46" s="43">
        <v>0</v>
      </c>
      <c r="G46" s="43">
        <f t="shared" si="2"/>
        <v>0</v>
      </c>
      <c r="J46" s="56"/>
    </row>
    <row r="47" spans="1:10" x14ac:dyDescent="0.2">
      <c r="A47" s="38" t="s">
        <v>49</v>
      </c>
      <c r="B47" s="43">
        <v>332640</v>
      </c>
      <c r="C47" s="43">
        <f t="shared" si="3"/>
        <v>85030</v>
      </c>
      <c r="D47" s="46">
        <v>417670</v>
      </c>
      <c r="E47" s="43">
        <v>417670</v>
      </c>
      <c r="F47" s="43">
        <v>417670</v>
      </c>
      <c r="G47" s="43">
        <f t="shared" si="2"/>
        <v>0</v>
      </c>
      <c r="J47" s="56"/>
    </row>
    <row r="48" spans="1:10" x14ac:dyDescent="0.2">
      <c r="A48" s="38" t="s">
        <v>50</v>
      </c>
      <c r="B48" s="43">
        <v>0</v>
      </c>
      <c r="C48" s="43">
        <f t="shared" si="3"/>
        <v>54564.92</v>
      </c>
      <c r="D48" s="43">
        <v>54564.92</v>
      </c>
      <c r="E48" s="43">
        <v>54564.1</v>
      </c>
      <c r="F48" s="43">
        <v>54564.1</v>
      </c>
      <c r="G48" s="43">
        <f t="shared" si="2"/>
        <v>0.81999999999970896</v>
      </c>
      <c r="J48" s="56"/>
    </row>
    <row r="49" spans="1:10" x14ac:dyDescent="0.2">
      <c r="A49" s="38" t="s">
        <v>51</v>
      </c>
      <c r="B49" s="43">
        <v>168559.8</v>
      </c>
      <c r="C49" s="43">
        <f t="shared" si="3"/>
        <v>82084.620000000024</v>
      </c>
      <c r="D49" s="46">
        <v>250644.42</v>
      </c>
      <c r="E49" s="43">
        <v>94790.48000000001</v>
      </c>
      <c r="F49" s="43">
        <v>94790.48000000001</v>
      </c>
      <c r="G49" s="43">
        <f t="shared" si="2"/>
        <v>155853.94</v>
      </c>
      <c r="J49" s="56"/>
    </row>
    <row r="50" spans="1:10" x14ac:dyDescent="0.2">
      <c r="A50" s="38" t="s">
        <v>52</v>
      </c>
      <c r="B50" s="43">
        <v>0</v>
      </c>
      <c r="C50" s="43">
        <f t="shared" si="3"/>
        <v>0</v>
      </c>
      <c r="D50" s="43">
        <v>0</v>
      </c>
      <c r="E50" s="43">
        <v>0</v>
      </c>
      <c r="F50" s="43">
        <v>0</v>
      </c>
      <c r="G50" s="43">
        <f t="shared" si="2"/>
        <v>0</v>
      </c>
      <c r="J50" s="56"/>
    </row>
    <row r="51" spans="1:10" x14ac:dyDescent="0.2">
      <c r="A51" s="38" t="s">
        <v>53</v>
      </c>
      <c r="B51" s="43">
        <v>0</v>
      </c>
      <c r="C51" s="43">
        <f t="shared" si="3"/>
        <v>0</v>
      </c>
      <c r="D51" s="43">
        <v>0</v>
      </c>
      <c r="E51" s="43">
        <v>0</v>
      </c>
      <c r="F51" s="43">
        <v>0</v>
      </c>
      <c r="G51" s="43">
        <f t="shared" si="2"/>
        <v>0</v>
      </c>
      <c r="J51" s="56"/>
    </row>
    <row r="52" spans="1:10" x14ac:dyDescent="0.2">
      <c r="A52" s="38" t="s">
        <v>54</v>
      </c>
      <c r="B52" s="43">
        <v>228270</v>
      </c>
      <c r="C52" s="43">
        <f t="shared" si="3"/>
        <v>-203643.02</v>
      </c>
      <c r="D52" s="46">
        <v>24626.98</v>
      </c>
      <c r="E52" s="43">
        <v>23674.959999999999</v>
      </c>
      <c r="F52" s="43">
        <v>23674.959999999999</v>
      </c>
      <c r="G52" s="43">
        <f t="shared" si="2"/>
        <v>952.02000000000044</v>
      </c>
      <c r="J52" s="56"/>
    </row>
    <row r="53" spans="1:10" x14ac:dyDescent="0.2">
      <c r="A53" s="41" t="s">
        <v>55</v>
      </c>
      <c r="B53" s="44">
        <f t="shared" ref="B53:E53" si="12">+SUM(B54:B56)</f>
        <v>0</v>
      </c>
      <c r="C53" s="44">
        <f t="shared" si="12"/>
        <v>0</v>
      </c>
      <c r="D53" s="44">
        <f t="shared" si="12"/>
        <v>0</v>
      </c>
      <c r="E53" s="44">
        <f t="shared" si="12"/>
        <v>0</v>
      </c>
      <c r="F53" s="44">
        <f t="shared" ref="F53" si="13">+SUM(F54:F56)</f>
        <v>0</v>
      </c>
      <c r="G53" s="44">
        <f>+SUM(G54:G56)</f>
        <v>0</v>
      </c>
      <c r="J53" s="56"/>
    </row>
    <row r="54" spans="1:10" x14ac:dyDescent="0.2">
      <c r="A54" s="38" t="s">
        <v>56</v>
      </c>
      <c r="B54" s="43">
        <v>0</v>
      </c>
      <c r="C54" s="43">
        <v>0</v>
      </c>
      <c r="D54" s="43">
        <v>0</v>
      </c>
      <c r="E54" s="43">
        <v>0</v>
      </c>
      <c r="F54" s="43">
        <v>0</v>
      </c>
      <c r="G54" s="43">
        <f t="shared" ref="G54:G76" si="14">+D54-E54</f>
        <v>0</v>
      </c>
      <c r="J54" s="56"/>
    </row>
    <row r="55" spans="1:10" x14ac:dyDescent="0.2">
      <c r="A55" s="38" t="s">
        <v>57</v>
      </c>
      <c r="B55" s="43">
        <v>0</v>
      </c>
      <c r="C55" s="43">
        <v>0</v>
      </c>
      <c r="D55" s="43">
        <v>0</v>
      </c>
      <c r="E55" s="43">
        <v>0</v>
      </c>
      <c r="F55" s="43">
        <v>0</v>
      </c>
      <c r="G55" s="43">
        <f t="shared" si="14"/>
        <v>0</v>
      </c>
      <c r="J55" s="56"/>
    </row>
    <row r="56" spans="1:10" x14ac:dyDescent="0.2">
      <c r="A56" s="38" t="s">
        <v>58</v>
      </c>
      <c r="B56" s="43">
        <v>0</v>
      </c>
      <c r="C56" s="43">
        <v>0</v>
      </c>
      <c r="D56" s="43">
        <v>0</v>
      </c>
      <c r="E56" s="43">
        <v>0</v>
      </c>
      <c r="F56" s="43">
        <v>0</v>
      </c>
      <c r="G56" s="43">
        <f t="shared" si="14"/>
        <v>0</v>
      </c>
      <c r="J56" s="56"/>
    </row>
    <row r="57" spans="1:10" x14ac:dyDescent="0.2">
      <c r="A57" s="41" t="s">
        <v>129</v>
      </c>
      <c r="B57" s="44">
        <v>0</v>
      </c>
      <c r="C57" s="44">
        <v>0</v>
      </c>
      <c r="D57" s="44">
        <f t="shared" ref="D57:D69" si="15">+B57+C57</f>
        <v>0</v>
      </c>
      <c r="E57" s="44">
        <v>0</v>
      </c>
      <c r="F57" s="44">
        <v>0</v>
      </c>
      <c r="G57" s="44">
        <f t="shared" si="14"/>
        <v>0</v>
      </c>
      <c r="J57" s="56"/>
    </row>
    <row r="58" spans="1:10" x14ac:dyDescent="0.2">
      <c r="A58" s="38" t="s">
        <v>59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f t="shared" si="14"/>
        <v>0</v>
      </c>
      <c r="J58" s="56"/>
    </row>
    <row r="59" spans="1:10" x14ac:dyDescent="0.2">
      <c r="A59" s="38" t="s">
        <v>60</v>
      </c>
      <c r="B59" s="43">
        <v>0</v>
      </c>
      <c r="C59" s="43">
        <v>0</v>
      </c>
      <c r="D59" s="43">
        <v>0</v>
      </c>
      <c r="E59" s="43">
        <v>0</v>
      </c>
      <c r="F59" s="43">
        <v>0</v>
      </c>
      <c r="G59" s="43">
        <f t="shared" si="14"/>
        <v>0</v>
      </c>
      <c r="J59" s="56"/>
    </row>
    <row r="60" spans="1:10" x14ac:dyDescent="0.2">
      <c r="A60" s="38" t="s">
        <v>61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f t="shared" si="14"/>
        <v>0</v>
      </c>
      <c r="J60" s="56"/>
    </row>
    <row r="61" spans="1:10" x14ac:dyDescent="0.2">
      <c r="A61" s="38" t="s">
        <v>62</v>
      </c>
      <c r="B61" s="43">
        <v>0</v>
      </c>
      <c r="C61" s="43">
        <v>0</v>
      </c>
      <c r="D61" s="43">
        <v>0</v>
      </c>
      <c r="E61" s="43">
        <v>0</v>
      </c>
      <c r="F61" s="43">
        <v>0</v>
      </c>
      <c r="G61" s="43">
        <f t="shared" si="14"/>
        <v>0</v>
      </c>
      <c r="J61" s="56"/>
    </row>
    <row r="62" spans="1:10" x14ac:dyDescent="0.2">
      <c r="A62" s="38" t="s">
        <v>63</v>
      </c>
      <c r="B62" s="43">
        <v>0</v>
      </c>
      <c r="C62" s="43">
        <v>0</v>
      </c>
      <c r="D62" s="43">
        <v>0</v>
      </c>
      <c r="E62" s="43">
        <v>0</v>
      </c>
      <c r="F62" s="43">
        <v>0</v>
      </c>
      <c r="G62" s="43">
        <f t="shared" si="14"/>
        <v>0</v>
      </c>
      <c r="J62" s="56"/>
    </row>
    <row r="63" spans="1:10" x14ac:dyDescent="0.2">
      <c r="A63" s="38" t="s">
        <v>64</v>
      </c>
      <c r="B63" s="43">
        <v>0</v>
      </c>
      <c r="C63" s="43">
        <v>0</v>
      </c>
      <c r="D63" s="43">
        <v>0</v>
      </c>
      <c r="E63" s="43">
        <v>0</v>
      </c>
      <c r="F63" s="43">
        <v>0</v>
      </c>
      <c r="G63" s="43">
        <f t="shared" si="14"/>
        <v>0</v>
      </c>
      <c r="J63" s="56"/>
    </row>
    <row r="64" spans="1:10" x14ac:dyDescent="0.2">
      <c r="A64" s="38" t="s">
        <v>65</v>
      </c>
      <c r="B64" s="43">
        <v>0</v>
      </c>
      <c r="C64" s="43">
        <v>0</v>
      </c>
      <c r="D64" s="43">
        <v>0</v>
      </c>
      <c r="E64" s="43">
        <v>0</v>
      </c>
      <c r="F64" s="43">
        <v>0</v>
      </c>
      <c r="G64" s="43">
        <f t="shared" si="14"/>
        <v>0</v>
      </c>
      <c r="J64" s="56"/>
    </row>
    <row r="65" spans="1:10" x14ac:dyDescent="0.2">
      <c r="A65" s="41" t="s">
        <v>130</v>
      </c>
      <c r="B65" s="44">
        <v>0</v>
      </c>
      <c r="C65" s="44">
        <v>0</v>
      </c>
      <c r="D65" s="44">
        <f t="shared" si="15"/>
        <v>0</v>
      </c>
      <c r="E65" s="44">
        <v>0</v>
      </c>
      <c r="F65" s="44">
        <v>0</v>
      </c>
      <c r="G65" s="44">
        <f t="shared" si="14"/>
        <v>0</v>
      </c>
      <c r="J65" s="56"/>
    </row>
    <row r="66" spans="1:10" x14ac:dyDescent="0.2">
      <c r="A66" s="38" t="s">
        <v>66</v>
      </c>
      <c r="B66" s="43">
        <v>0</v>
      </c>
      <c r="C66" s="43">
        <v>0</v>
      </c>
      <c r="D66" s="43">
        <v>0</v>
      </c>
      <c r="E66" s="43">
        <v>0</v>
      </c>
      <c r="F66" s="43">
        <v>0</v>
      </c>
      <c r="G66" s="43">
        <f t="shared" si="14"/>
        <v>0</v>
      </c>
      <c r="J66" s="56"/>
    </row>
    <row r="67" spans="1:10" x14ac:dyDescent="0.2">
      <c r="A67" s="38" t="s">
        <v>67</v>
      </c>
      <c r="B67" s="43">
        <v>0</v>
      </c>
      <c r="C67" s="43">
        <v>0</v>
      </c>
      <c r="D67" s="43">
        <v>0</v>
      </c>
      <c r="E67" s="43">
        <v>0</v>
      </c>
      <c r="F67" s="43">
        <v>0</v>
      </c>
      <c r="G67" s="43">
        <f t="shared" si="14"/>
        <v>0</v>
      </c>
      <c r="J67" s="56"/>
    </row>
    <row r="68" spans="1:10" x14ac:dyDescent="0.2">
      <c r="A68" s="38" t="s">
        <v>68</v>
      </c>
      <c r="B68" s="43">
        <v>0</v>
      </c>
      <c r="C68" s="43">
        <v>0</v>
      </c>
      <c r="D68" s="43">
        <v>0</v>
      </c>
      <c r="E68" s="43">
        <v>0</v>
      </c>
      <c r="F68" s="43">
        <v>0</v>
      </c>
      <c r="G68" s="43">
        <f t="shared" si="14"/>
        <v>0</v>
      </c>
      <c r="J68" s="56"/>
    </row>
    <row r="69" spans="1:10" x14ac:dyDescent="0.2">
      <c r="A69" s="41" t="s">
        <v>69</v>
      </c>
      <c r="B69" s="44">
        <v>0</v>
      </c>
      <c r="C69" s="44">
        <v>0</v>
      </c>
      <c r="D69" s="44">
        <f t="shared" si="15"/>
        <v>0</v>
      </c>
      <c r="E69" s="44">
        <v>0</v>
      </c>
      <c r="F69" s="44">
        <v>0</v>
      </c>
      <c r="G69" s="44">
        <f t="shared" si="14"/>
        <v>0</v>
      </c>
      <c r="J69" s="56"/>
    </row>
    <row r="70" spans="1:10" x14ac:dyDescent="0.2">
      <c r="A70" s="38" t="s">
        <v>70</v>
      </c>
      <c r="B70" s="43">
        <v>0</v>
      </c>
      <c r="C70" s="43">
        <v>0</v>
      </c>
      <c r="D70" s="43">
        <v>0</v>
      </c>
      <c r="E70" s="43">
        <v>0</v>
      </c>
      <c r="F70" s="43">
        <v>0</v>
      </c>
      <c r="G70" s="43">
        <f t="shared" si="14"/>
        <v>0</v>
      </c>
      <c r="J70" s="56"/>
    </row>
    <row r="71" spans="1:10" x14ac:dyDescent="0.2">
      <c r="A71" s="38" t="s">
        <v>71</v>
      </c>
      <c r="B71" s="43">
        <v>0</v>
      </c>
      <c r="C71" s="43">
        <v>0</v>
      </c>
      <c r="D71" s="43">
        <v>0</v>
      </c>
      <c r="E71" s="43">
        <v>0</v>
      </c>
      <c r="F71" s="43">
        <v>0</v>
      </c>
      <c r="G71" s="43">
        <f t="shared" si="14"/>
        <v>0</v>
      </c>
      <c r="J71" s="56"/>
    </row>
    <row r="72" spans="1:10" x14ac:dyDescent="0.2">
      <c r="A72" s="38" t="s">
        <v>72</v>
      </c>
      <c r="B72" s="43">
        <v>0</v>
      </c>
      <c r="C72" s="43">
        <v>0</v>
      </c>
      <c r="D72" s="43">
        <v>0</v>
      </c>
      <c r="E72" s="43">
        <v>0</v>
      </c>
      <c r="F72" s="43">
        <v>0</v>
      </c>
      <c r="G72" s="43">
        <f t="shared" si="14"/>
        <v>0</v>
      </c>
      <c r="J72" s="56"/>
    </row>
    <row r="73" spans="1:10" x14ac:dyDescent="0.2">
      <c r="A73" s="38" t="s">
        <v>73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f t="shared" si="14"/>
        <v>0</v>
      </c>
      <c r="J73" s="56"/>
    </row>
    <row r="74" spans="1:10" x14ac:dyDescent="0.2">
      <c r="A74" s="38" t="s">
        <v>74</v>
      </c>
      <c r="B74" s="43">
        <v>0</v>
      </c>
      <c r="C74" s="43">
        <v>0</v>
      </c>
      <c r="D74" s="43">
        <v>0</v>
      </c>
      <c r="E74" s="43">
        <v>0</v>
      </c>
      <c r="F74" s="43">
        <v>0</v>
      </c>
      <c r="G74" s="43">
        <f t="shared" si="14"/>
        <v>0</v>
      </c>
      <c r="J74" s="56"/>
    </row>
    <row r="75" spans="1:10" x14ac:dyDescent="0.2">
      <c r="A75" s="38" t="s">
        <v>75</v>
      </c>
      <c r="B75" s="43">
        <v>0</v>
      </c>
      <c r="C75" s="43">
        <v>0</v>
      </c>
      <c r="D75" s="43">
        <v>0</v>
      </c>
      <c r="E75" s="43">
        <v>0</v>
      </c>
      <c r="F75" s="43">
        <v>0</v>
      </c>
      <c r="G75" s="43">
        <f t="shared" si="14"/>
        <v>0</v>
      </c>
      <c r="J75" s="56"/>
    </row>
    <row r="76" spans="1:10" x14ac:dyDescent="0.2">
      <c r="A76" s="39" t="s">
        <v>76</v>
      </c>
      <c r="B76" s="47">
        <v>0</v>
      </c>
      <c r="C76" s="47">
        <v>0</v>
      </c>
      <c r="D76" s="48">
        <v>0</v>
      </c>
      <c r="E76" s="47">
        <v>0</v>
      </c>
      <c r="F76" s="47">
        <v>0</v>
      </c>
      <c r="G76" s="47">
        <f t="shared" si="14"/>
        <v>0</v>
      </c>
      <c r="J76" s="56"/>
    </row>
    <row r="77" spans="1:10" x14ac:dyDescent="0.2">
      <c r="A77" s="40" t="s">
        <v>77</v>
      </c>
      <c r="B77" s="49">
        <f>+B5+B13+B23+B33+B43+B53+B57+B65+B69</f>
        <v>59793731.102369979</v>
      </c>
      <c r="C77" s="49">
        <f t="shared" ref="C77:F77" si="16">+C5+C13+C23+C33+C43+C53+C57+C65+C69</f>
        <v>2078804.0862220225</v>
      </c>
      <c r="D77" s="49">
        <f>+D5+D13+D23+D33+D43+D53+D57+D65+D69</f>
        <v>61872535.188592002</v>
      </c>
      <c r="E77" s="49">
        <f t="shared" si="16"/>
        <v>51157247.730800003</v>
      </c>
      <c r="F77" s="49">
        <f t="shared" si="16"/>
        <v>47870620.070799999</v>
      </c>
      <c r="G77" s="49">
        <f>+G5+G13+G23+G33+G43+G53+G57+G65+G69</f>
        <v>10715287.457791997</v>
      </c>
      <c r="J77" s="56"/>
    </row>
    <row r="79" spans="1:10" x14ac:dyDescent="0.2">
      <c r="F79" s="56"/>
    </row>
    <row r="80" spans="1:10" x14ac:dyDescent="0.2">
      <c r="A80" s="1" t="s">
        <v>140</v>
      </c>
      <c r="E80" s="56"/>
      <c r="F80" s="56"/>
      <c r="J80" s="56"/>
    </row>
    <row r="82" spans="1:4" x14ac:dyDescent="0.2">
      <c r="A82" s="54"/>
      <c r="C82" s="54"/>
      <c r="D82" s="54"/>
    </row>
    <row r="83" spans="1:4" ht="20.399999999999999" x14ac:dyDescent="0.2">
      <c r="A83" s="51" t="s">
        <v>141</v>
      </c>
      <c r="C83" s="62" t="s">
        <v>139</v>
      </c>
      <c r="D83" s="62"/>
    </row>
    <row r="84" spans="1:4" x14ac:dyDescent="0.2">
      <c r="A84" s="52"/>
    </row>
  </sheetData>
  <sheetProtection formatCells="0" formatColumns="0" formatRows="0" autoFilter="0"/>
  <mergeCells count="3">
    <mergeCell ref="A1:G1"/>
    <mergeCell ref="G2:G3"/>
    <mergeCell ref="C83:D8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showGridLines="0" workbookViewId="0">
      <selection sqref="A1:G24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45" customHeight="1" x14ac:dyDescent="0.2">
      <c r="A1" s="57" t="s">
        <v>142</v>
      </c>
      <c r="B1" s="58"/>
      <c r="C1" s="58"/>
      <c r="D1" s="58"/>
      <c r="E1" s="58"/>
      <c r="F1" s="58"/>
      <c r="G1" s="59"/>
    </row>
    <row r="2" spans="1:7" x14ac:dyDescent="0.2">
      <c r="A2" s="24"/>
      <c r="B2" s="27" t="s">
        <v>0</v>
      </c>
      <c r="C2" s="28"/>
      <c r="D2" s="28"/>
      <c r="E2" s="28"/>
      <c r="F2" s="29"/>
      <c r="G2" s="60" t="s">
        <v>7</v>
      </c>
    </row>
    <row r="3" spans="1:7" ht="24.9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1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6">
        <f>+COG!B77</f>
        <v>59793731.102369979</v>
      </c>
      <c r="C6" s="6">
        <f>+COG!C77</f>
        <v>2078804.0862220225</v>
      </c>
      <c r="D6" s="6">
        <f>+COG!D77</f>
        <v>61872535.188592002</v>
      </c>
      <c r="E6" s="6">
        <f>+COG!E77</f>
        <v>51157247.730800003</v>
      </c>
      <c r="F6" s="6">
        <f>+COG!F77</f>
        <v>47870620.070799999</v>
      </c>
      <c r="G6" s="6">
        <f>+COG!G77</f>
        <v>10715287.457791997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f>+SUM(B5:B15)</f>
        <v>59793731.102369979</v>
      </c>
      <c r="C16" s="8">
        <f t="shared" ref="C16:G16" si="0">+SUM(C5:C15)</f>
        <v>2078804.0862220225</v>
      </c>
      <c r="D16" s="8">
        <f t="shared" si="0"/>
        <v>61872535.188592002</v>
      </c>
      <c r="E16" s="8">
        <f t="shared" si="0"/>
        <v>51157247.730800003</v>
      </c>
      <c r="F16" s="8">
        <f t="shared" si="0"/>
        <v>47870620.070799999</v>
      </c>
      <c r="G16" s="8">
        <f t="shared" si="0"/>
        <v>10715287.457791997</v>
      </c>
    </row>
    <row r="18" spans="1:1" x14ac:dyDescent="0.2">
      <c r="A18" s="1" t="s">
        <v>140</v>
      </c>
    </row>
    <row r="19" spans="1:1" x14ac:dyDescent="0.2">
      <c r="A19" s="54"/>
    </row>
    <row r="20" spans="1:1" ht="20.399999999999999" x14ac:dyDescent="0.2">
      <c r="A20" s="51" t="s">
        <v>141</v>
      </c>
    </row>
    <row r="21" spans="1:1" x14ac:dyDescent="0.2">
      <c r="A21" s="52"/>
    </row>
    <row r="22" spans="1:1" x14ac:dyDescent="0.2">
      <c r="A22" s="55" t="s">
        <v>138</v>
      </c>
    </row>
    <row r="23" spans="1:1" ht="20.399999999999999" x14ac:dyDescent="0.2">
      <c r="A23" s="53" t="s">
        <v>139</v>
      </c>
    </row>
  </sheetData>
  <sheetProtection formatCells="0" formatColumns="0" formatRows="0" autoFilter="0"/>
  <mergeCells count="2">
    <mergeCell ref="G2:G3"/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orientation="landscape" r:id="rId1"/>
  <ignoredErrors>
    <ignoredError sqref="B6:G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1"/>
  <sheetViews>
    <sheetView showGridLines="0" topLeftCell="A40" workbookViewId="0">
      <selection sqref="A1:G58"/>
    </sheetView>
  </sheetViews>
  <sheetFormatPr baseColWidth="10" defaultColWidth="12" defaultRowHeight="10.199999999999999" x14ac:dyDescent="0.2"/>
  <cols>
    <col min="1" max="1" width="60.85546875" style="1" customWidth="1"/>
    <col min="2" max="7" width="18.28515625" style="1" customWidth="1"/>
    <col min="8" max="16384" width="12" style="1"/>
  </cols>
  <sheetData>
    <row r="1" spans="1:7" ht="45" customHeight="1" x14ac:dyDescent="0.2">
      <c r="A1" s="57" t="s">
        <v>143</v>
      </c>
      <c r="B1" s="58"/>
      <c r="C1" s="58"/>
      <c r="D1" s="58"/>
      <c r="E1" s="58"/>
      <c r="F1" s="58"/>
      <c r="G1" s="59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60" t="s">
        <v>7</v>
      </c>
    </row>
    <row r="4" spans="1:7" ht="24.9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61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135</v>
      </c>
      <c r="B7" s="6">
        <f>+CTG!B6</f>
        <v>59793731.102369979</v>
      </c>
      <c r="C7" s="6">
        <f>+CTG!C6</f>
        <v>2078804.0862220225</v>
      </c>
      <c r="D7" s="6">
        <f>+CTG!D6</f>
        <v>61872535.188592002</v>
      </c>
      <c r="E7" s="6">
        <f>+CTG!E6</f>
        <v>51157247.730800003</v>
      </c>
      <c r="F7" s="6">
        <f>+CTG!F6</f>
        <v>47870620.070799999</v>
      </c>
      <c r="G7" s="6">
        <f>+CTG!G6</f>
        <v>10715287.457791997</v>
      </c>
    </row>
    <row r="8" spans="1:7" x14ac:dyDescent="0.2">
      <c r="A8" s="31" t="s">
        <v>81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2">
      <c r="A9" s="31" t="s">
        <v>82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31" t="s">
        <v>83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">
      <c r="A11" s="31" t="s">
        <v>84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1" t="s">
        <v>85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31" t="s">
        <v>86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">
      <c r="A14" s="31" t="s">
        <v>87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77</v>
      </c>
      <c r="B16" s="12">
        <f>+SUM(B7:B14)</f>
        <v>59793731.102369979</v>
      </c>
      <c r="C16" s="12">
        <f t="shared" ref="C16:G16" si="0">+SUM(C7:C14)</f>
        <v>2078804.0862220225</v>
      </c>
      <c r="D16" s="12">
        <f t="shared" si="0"/>
        <v>61872535.188592002</v>
      </c>
      <c r="E16" s="12">
        <f t="shared" si="0"/>
        <v>51157247.730800003</v>
      </c>
      <c r="F16" s="12">
        <f t="shared" si="0"/>
        <v>47870620.070799999</v>
      </c>
      <c r="G16" s="12">
        <f t="shared" si="0"/>
        <v>10715287.457791997</v>
      </c>
    </row>
    <row r="19" spans="1:7" ht="45" customHeight="1" x14ac:dyDescent="0.2">
      <c r="A19" s="57" t="s">
        <v>137</v>
      </c>
      <c r="B19" s="58"/>
      <c r="C19" s="58"/>
      <c r="D19" s="58"/>
      <c r="E19" s="58"/>
      <c r="F19" s="58"/>
      <c r="G19" s="59"/>
    </row>
    <row r="21" spans="1:7" x14ac:dyDescent="0.2">
      <c r="A21" s="24"/>
      <c r="B21" s="27" t="s">
        <v>0</v>
      </c>
      <c r="C21" s="28"/>
      <c r="D21" s="28"/>
      <c r="E21" s="28"/>
      <c r="F21" s="29"/>
      <c r="G21" s="60" t="s">
        <v>7</v>
      </c>
    </row>
    <row r="22" spans="1:7" ht="20.399999999999999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61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88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">
      <c r="A26" s="31" t="s">
        <v>89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">
      <c r="A27" s="31" t="s">
        <v>90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">
      <c r="A28" s="31" t="s">
        <v>91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77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3" spans="1:7" ht="45" customHeight="1" x14ac:dyDescent="0.2">
      <c r="A33" s="57" t="s">
        <v>136</v>
      </c>
      <c r="B33" s="58"/>
      <c r="C33" s="58"/>
      <c r="D33" s="58"/>
      <c r="E33" s="58"/>
      <c r="F33" s="58"/>
      <c r="G33" s="59"/>
    </row>
    <row r="34" spans="1:7" x14ac:dyDescent="0.2">
      <c r="A34" s="24"/>
      <c r="B34" s="27" t="s">
        <v>0</v>
      </c>
      <c r="C34" s="28"/>
      <c r="D34" s="28"/>
      <c r="E34" s="28"/>
      <c r="F34" s="29"/>
      <c r="G34" s="60" t="s">
        <v>7</v>
      </c>
    </row>
    <row r="35" spans="1:7" ht="20.399999999999999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61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0.399999999999999" x14ac:dyDescent="0.2">
      <c r="A38" s="33" t="s">
        <v>92</v>
      </c>
      <c r="B38" s="17">
        <f>+B7</f>
        <v>59793731.102369979</v>
      </c>
      <c r="C38" s="17">
        <f t="shared" ref="C38:G38" si="1">+C7</f>
        <v>2078804.0862220225</v>
      </c>
      <c r="D38" s="17">
        <f t="shared" si="1"/>
        <v>61872535.188592002</v>
      </c>
      <c r="E38" s="17">
        <f t="shared" si="1"/>
        <v>51157247.730800003</v>
      </c>
      <c r="F38" s="17">
        <f t="shared" si="1"/>
        <v>47870620.070799999</v>
      </c>
      <c r="G38" s="17">
        <f t="shared" si="1"/>
        <v>10715287.457791997</v>
      </c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93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0.399999999999999" x14ac:dyDescent="0.2">
      <c r="A42" s="33" t="s">
        <v>94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0.399999999999999" x14ac:dyDescent="0.2">
      <c r="A44" s="33" t="s">
        <v>95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0.399999999999999" x14ac:dyDescent="0.2">
      <c r="A46" s="33" t="s">
        <v>96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0.399999999999999" x14ac:dyDescent="0.2">
      <c r="A48" s="33" t="s">
        <v>97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ht="20.399999999999999" x14ac:dyDescent="0.2">
      <c r="A50" s="33" t="s">
        <v>98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77</v>
      </c>
      <c r="B52" s="12">
        <f>+SUM(B37:B51)</f>
        <v>59793731.102369979</v>
      </c>
      <c r="C52" s="12">
        <f t="shared" ref="C52:G52" si="2">+SUM(C37:C51)</f>
        <v>2078804.0862220225</v>
      </c>
      <c r="D52" s="12">
        <f t="shared" si="2"/>
        <v>61872535.188592002</v>
      </c>
      <c r="E52" s="12">
        <f t="shared" si="2"/>
        <v>51157247.730800003</v>
      </c>
      <c r="F52" s="12">
        <f t="shared" si="2"/>
        <v>47870620.070799999</v>
      </c>
      <c r="G52" s="12">
        <f t="shared" si="2"/>
        <v>10715287.457791997</v>
      </c>
    </row>
    <row r="54" spans="1:7" x14ac:dyDescent="0.2">
      <c r="A54" s="1" t="s">
        <v>140</v>
      </c>
    </row>
    <row r="56" spans="1:7" x14ac:dyDescent="0.2">
      <c r="A56" s="54"/>
      <c r="C56" s="54"/>
      <c r="D56" s="54"/>
    </row>
    <row r="57" spans="1:7" ht="40.799999999999997" customHeight="1" x14ac:dyDescent="0.2">
      <c r="A57" s="51" t="s">
        <v>141</v>
      </c>
      <c r="C57" s="62" t="s">
        <v>139</v>
      </c>
      <c r="D57" s="62"/>
    </row>
    <row r="58" spans="1:7" x14ac:dyDescent="0.2">
      <c r="A58" s="52"/>
    </row>
    <row r="59" spans="1:7" x14ac:dyDescent="0.2">
      <c r="A59" s="52"/>
    </row>
    <row r="60" spans="1:7" x14ac:dyDescent="0.2">
      <c r="A60" s="52"/>
    </row>
    <row r="61" spans="1:7" x14ac:dyDescent="0.2">
      <c r="A61" s="52"/>
    </row>
  </sheetData>
  <sheetProtection formatCells="0" formatColumns="0" formatRows="0" insertRows="0" deleteRows="0" autoFilter="0"/>
  <mergeCells count="7">
    <mergeCell ref="C57:D57"/>
    <mergeCell ref="G3:G4"/>
    <mergeCell ref="G21:G22"/>
    <mergeCell ref="G34:G35"/>
    <mergeCell ref="A1:G1"/>
    <mergeCell ref="A19:G19"/>
    <mergeCell ref="A33:G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1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9"/>
  <sheetViews>
    <sheetView showGridLines="0" tabSelected="1" topLeftCell="A2" zoomScaleNormal="100" workbookViewId="0">
      <selection sqref="A1:G49"/>
    </sheetView>
  </sheetViews>
  <sheetFormatPr baseColWidth="10" defaultColWidth="12" defaultRowHeight="10.199999999999999" x14ac:dyDescent="0.2"/>
  <cols>
    <col min="1" max="1" width="65.85546875" style="1" customWidth="1"/>
    <col min="2" max="7" width="18.28515625" style="1" customWidth="1"/>
    <col min="8" max="16384" width="12" style="1"/>
  </cols>
  <sheetData>
    <row r="1" spans="1:7" ht="45" customHeight="1" x14ac:dyDescent="0.2">
      <c r="A1" s="57" t="s">
        <v>144</v>
      </c>
      <c r="B1" s="63"/>
      <c r="C1" s="63"/>
      <c r="D1" s="63"/>
      <c r="E1" s="63"/>
      <c r="F1" s="63"/>
      <c r="G1" s="64"/>
    </row>
    <row r="2" spans="1:7" x14ac:dyDescent="0.2">
      <c r="A2" s="24"/>
      <c r="B2" s="27" t="s">
        <v>0</v>
      </c>
      <c r="C2" s="28"/>
      <c r="D2" s="28"/>
      <c r="E2" s="28"/>
      <c r="F2" s="29"/>
      <c r="G2" s="60" t="s">
        <v>7</v>
      </c>
    </row>
    <row r="3" spans="1:7" ht="24.9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1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99</v>
      </c>
      <c r="B6" s="6">
        <v>0</v>
      </c>
      <c r="C6" s="6">
        <v>0</v>
      </c>
      <c r="D6" s="6">
        <f>+B6+C6</f>
        <v>0</v>
      </c>
      <c r="E6" s="6">
        <v>0</v>
      </c>
      <c r="F6" s="6">
        <v>0</v>
      </c>
      <c r="G6" s="6">
        <v>0</v>
      </c>
    </row>
    <row r="7" spans="1:7" x14ac:dyDescent="0.2">
      <c r="A7" s="30" t="s">
        <v>100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7" x14ac:dyDescent="0.2">
      <c r="A8" s="30" t="s">
        <v>101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2">
      <c r="A9" s="30" t="s">
        <v>134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30" t="s">
        <v>102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">
      <c r="A11" s="30" t="s">
        <v>103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0" t="s">
        <v>104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30" t="s">
        <v>105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">
      <c r="A14" s="30" t="s">
        <v>36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106</v>
      </c>
      <c r="B16" s="50">
        <f>+SUM(B17:B23)</f>
        <v>59793731.102369979</v>
      </c>
      <c r="C16" s="50">
        <f t="shared" ref="C16:G16" si="0">+SUM(C17:C23)</f>
        <v>2078804.0862220225</v>
      </c>
      <c r="D16" s="50">
        <f t="shared" si="0"/>
        <v>61872535.188592002</v>
      </c>
      <c r="E16" s="50">
        <f t="shared" si="0"/>
        <v>51157247.730800003</v>
      </c>
      <c r="F16" s="50">
        <f t="shared" si="0"/>
        <v>47870620.070799999</v>
      </c>
      <c r="G16" s="50">
        <f t="shared" si="0"/>
        <v>10715287.457791997</v>
      </c>
    </row>
    <row r="17" spans="1:7" x14ac:dyDescent="0.2">
      <c r="A17" s="30" t="s">
        <v>107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">
      <c r="A18" s="30" t="s">
        <v>108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">
      <c r="A19" s="30" t="s">
        <v>109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">
      <c r="A20" s="30" t="s">
        <v>110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">
      <c r="A21" s="30" t="s">
        <v>111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30" t="s">
        <v>112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">
      <c r="A23" s="30" t="s">
        <v>113</v>
      </c>
      <c r="B23" s="6">
        <f>+CA!B7</f>
        <v>59793731.102369979</v>
      </c>
      <c r="C23" s="6">
        <f>+CA!C7</f>
        <v>2078804.0862220225</v>
      </c>
      <c r="D23" s="6">
        <f>+CA!D7</f>
        <v>61872535.188592002</v>
      </c>
      <c r="E23" s="6">
        <f>+CA!E7</f>
        <v>51157247.730800003</v>
      </c>
      <c r="F23" s="6">
        <f>+CA!F7</f>
        <v>47870620.070799999</v>
      </c>
      <c r="G23" s="6">
        <f>+CA!G7</f>
        <v>10715287.457791997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114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">
      <c r="A26" s="30" t="s">
        <v>115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">
      <c r="A27" s="30" t="s">
        <v>116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">
      <c r="A28" s="30" t="s">
        <v>117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">
      <c r="A29" s="30" t="s">
        <v>118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">
      <c r="A30" s="30" t="s">
        <v>119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x14ac:dyDescent="0.2">
      <c r="A31" s="30" t="s">
        <v>120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x14ac:dyDescent="0.2">
      <c r="A32" s="30" t="s">
        <v>121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x14ac:dyDescent="0.2">
      <c r="A33" s="30" t="s">
        <v>122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x14ac:dyDescent="0.2">
      <c r="A34" s="30" t="s">
        <v>123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124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30" t="s">
        <v>125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0.399999999999999" x14ac:dyDescent="0.2">
      <c r="A38" s="30" t="s">
        <v>126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30" t="s">
        <v>127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30" t="s">
        <v>128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77</v>
      </c>
      <c r="B42" s="12">
        <f>+B6+B16+B25+B36</f>
        <v>59793731.102369979</v>
      </c>
      <c r="C42" s="12">
        <f t="shared" ref="C42:G42" si="1">+C6+C16+C25+C36</f>
        <v>2078804.0862220225</v>
      </c>
      <c r="D42" s="12">
        <f t="shared" si="1"/>
        <v>61872535.188592002</v>
      </c>
      <c r="E42" s="12">
        <f t="shared" si="1"/>
        <v>51157247.730800003</v>
      </c>
      <c r="F42" s="12">
        <f t="shared" si="1"/>
        <v>47870620.070799999</v>
      </c>
      <c r="G42" s="12">
        <f t="shared" si="1"/>
        <v>10715287.457791997</v>
      </c>
    </row>
    <row r="45" spans="1:7" x14ac:dyDescent="0.2">
      <c r="A45" s="1" t="s">
        <v>140</v>
      </c>
    </row>
    <row r="47" spans="1:7" x14ac:dyDescent="0.2">
      <c r="A47" s="54"/>
      <c r="C47" s="54"/>
      <c r="D47" s="54"/>
    </row>
    <row r="48" spans="1:7" ht="20.399999999999999" x14ac:dyDescent="0.2">
      <c r="A48" s="51" t="s">
        <v>141</v>
      </c>
      <c r="C48" s="62" t="s">
        <v>139</v>
      </c>
      <c r="D48" s="62"/>
    </row>
    <row r="49" spans="1:1" x14ac:dyDescent="0.2">
      <c r="A49" s="52"/>
    </row>
  </sheetData>
  <sheetProtection formatCells="0" formatColumns="0" formatRows="0" autoFilter="0"/>
  <mergeCells count="3">
    <mergeCell ref="G2:G3"/>
    <mergeCell ref="A1:G1"/>
    <mergeCell ref="C48:D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MUJER IMM</cp:lastModifiedBy>
  <cp:revision/>
  <cp:lastPrinted>2025-02-17T19:57:17Z</cp:lastPrinted>
  <dcterms:created xsi:type="dcterms:W3CDTF">2014-02-10T03:37:14Z</dcterms:created>
  <dcterms:modified xsi:type="dcterms:W3CDTF">2025-02-17T20:06:58Z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